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Fender Case" sheetId="4" r:id="rId1"/>
    <sheet name="Blank Workbook Fender Case" sheetId="1" r:id="rId2"/>
    <sheet name="ASR Case" sheetId="2" r:id="rId3"/>
  </sheets>
  <calcPr calcId="145621" iterateDelta="9.9999999999994451E-4"/>
</workbook>
</file>

<file path=xl/calcChain.xml><?xml version="1.0" encoding="utf-8"?>
<calcChain xmlns="http://schemas.openxmlformats.org/spreadsheetml/2006/main">
  <c r="B8" i="2" l="1"/>
  <c r="B10" i="2" s="1"/>
  <c r="G10" i="2"/>
  <c r="J8" i="2"/>
  <c r="J11" i="2" s="1"/>
  <c r="I8" i="2"/>
  <c r="I13" i="2" s="1"/>
  <c r="H8" i="2"/>
  <c r="H13" i="2" s="1"/>
  <c r="G8" i="2"/>
  <c r="G13" i="2" s="1"/>
  <c r="F8" i="2"/>
  <c r="F13" i="2" s="1"/>
  <c r="E8" i="2"/>
  <c r="D8" i="2"/>
  <c r="D13" i="2" s="1"/>
  <c r="C8" i="2"/>
  <c r="C13" i="2" s="1"/>
  <c r="B13" i="2"/>
  <c r="N17" i="4"/>
  <c r="N21" i="4"/>
  <c r="N20" i="4"/>
  <c r="N19" i="4"/>
  <c r="N18" i="4"/>
  <c r="N20" i="1"/>
  <c r="N21" i="1"/>
  <c r="N22" i="1"/>
  <c r="N23" i="1"/>
  <c r="N19" i="1"/>
  <c r="B17" i="4"/>
  <c r="C17" i="4"/>
  <c r="D17" i="4"/>
  <c r="E17" i="4"/>
  <c r="F17" i="4"/>
  <c r="G17" i="4"/>
  <c r="H17" i="4"/>
  <c r="I17" i="4"/>
  <c r="J17" i="4"/>
  <c r="K17" i="4"/>
  <c r="L17" i="4"/>
  <c r="M17" i="4"/>
  <c r="B18" i="4"/>
  <c r="C18" i="4"/>
  <c r="D18" i="4"/>
  <c r="E18" i="4"/>
  <c r="F18" i="4"/>
  <c r="G18" i="4"/>
  <c r="H18" i="4"/>
  <c r="I18" i="4"/>
  <c r="J18" i="4"/>
  <c r="K18" i="4"/>
  <c r="L18" i="4"/>
  <c r="M18" i="4"/>
  <c r="B19" i="4"/>
  <c r="C19" i="4"/>
  <c r="D19" i="4"/>
  <c r="E19" i="4"/>
  <c r="F19" i="4"/>
  <c r="G19" i="4"/>
  <c r="H19" i="4"/>
  <c r="I19" i="4"/>
  <c r="J19" i="4"/>
  <c r="K19" i="4"/>
  <c r="L19" i="4"/>
  <c r="M19" i="4"/>
  <c r="B20" i="4"/>
  <c r="C20" i="4"/>
  <c r="D20" i="4"/>
  <c r="E20" i="4"/>
  <c r="F20" i="4"/>
  <c r="G20" i="4"/>
  <c r="H20" i="4"/>
  <c r="I20" i="4"/>
  <c r="J20" i="4"/>
  <c r="K20" i="4"/>
  <c r="L20" i="4"/>
  <c r="M20" i="4"/>
  <c r="B21" i="4"/>
  <c r="C21" i="4"/>
  <c r="D21" i="4"/>
  <c r="E21" i="4"/>
  <c r="F21" i="4"/>
  <c r="G21" i="4"/>
  <c r="H21" i="4"/>
  <c r="I21" i="4"/>
  <c r="J21" i="4"/>
  <c r="K21" i="4"/>
  <c r="L21" i="4"/>
  <c r="M21" i="4"/>
  <c r="C15" i="4"/>
  <c r="D15" i="4"/>
  <c r="E15" i="4"/>
  <c r="F15" i="4"/>
  <c r="G15" i="4"/>
  <c r="H15" i="4"/>
  <c r="I15" i="4"/>
  <c r="J15" i="4"/>
  <c r="K15" i="4"/>
  <c r="L15" i="4"/>
  <c r="M15" i="4"/>
  <c r="B15" i="4"/>
  <c r="C10" i="4"/>
  <c r="D10" i="4"/>
  <c r="E10" i="4"/>
  <c r="F10" i="4"/>
  <c r="G10" i="4"/>
  <c r="H10" i="4"/>
  <c r="I10" i="4"/>
  <c r="J10" i="4"/>
  <c r="K10" i="4"/>
  <c r="L10" i="4"/>
  <c r="M10" i="4"/>
  <c r="C11" i="4"/>
  <c r="D11" i="4"/>
  <c r="E11" i="4"/>
  <c r="F11" i="4"/>
  <c r="G11" i="4"/>
  <c r="H11" i="4"/>
  <c r="I11" i="4"/>
  <c r="J11" i="4"/>
  <c r="K11" i="4"/>
  <c r="L11" i="4"/>
  <c r="M11" i="4"/>
  <c r="C12" i="4"/>
  <c r="D12" i="4"/>
  <c r="E12" i="4"/>
  <c r="F12" i="4"/>
  <c r="G12" i="4"/>
  <c r="H12" i="4"/>
  <c r="I12" i="4"/>
  <c r="J12" i="4"/>
  <c r="K12" i="4"/>
  <c r="L12" i="4"/>
  <c r="M12" i="4"/>
  <c r="C13" i="4"/>
  <c r="D13" i="4"/>
  <c r="E13" i="4"/>
  <c r="F13" i="4"/>
  <c r="G13" i="4"/>
  <c r="H13" i="4"/>
  <c r="I13" i="4"/>
  <c r="J13" i="4"/>
  <c r="K13" i="4"/>
  <c r="L13" i="4"/>
  <c r="M13" i="4"/>
  <c r="C14" i="4"/>
  <c r="D14" i="4"/>
  <c r="E14" i="4"/>
  <c r="F14" i="4"/>
  <c r="G14" i="4"/>
  <c r="H14" i="4"/>
  <c r="I14" i="4"/>
  <c r="J14" i="4"/>
  <c r="K14" i="4"/>
  <c r="L14" i="4"/>
  <c r="M14" i="4"/>
  <c r="B11" i="4"/>
  <c r="B12" i="4"/>
  <c r="B13" i="4"/>
  <c r="B14" i="4"/>
  <c r="B10" i="4"/>
  <c r="C8" i="4"/>
  <c r="D8" i="4"/>
  <c r="E8" i="4"/>
  <c r="F8" i="4"/>
  <c r="G8" i="4"/>
  <c r="H8" i="4"/>
  <c r="I8" i="4"/>
  <c r="J8" i="4"/>
  <c r="K8" i="4"/>
  <c r="L8" i="4"/>
  <c r="M8" i="4"/>
  <c r="B8" i="4"/>
  <c r="H10" i="2" l="1"/>
  <c r="H12" i="2"/>
  <c r="F10" i="2"/>
  <c r="F12" i="2"/>
  <c r="G12" i="2"/>
  <c r="I12" i="2"/>
  <c r="I10" i="2"/>
  <c r="B11" i="2"/>
  <c r="J13" i="2"/>
  <c r="D11" i="2"/>
  <c r="E11" i="2"/>
  <c r="J10" i="2"/>
  <c r="F11" i="2"/>
  <c r="B12" i="2"/>
  <c r="J12" i="2"/>
  <c r="C10" i="2"/>
  <c r="G11" i="2"/>
  <c r="C12" i="2"/>
  <c r="E13" i="2"/>
  <c r="D10" i="2"/>
  <c r="H11" i="2"/>
  <c r="D12" i="2"/>
  <c r="C11" i="2"/>
  <c r="E10" i="2"/>
  <c r="I11" i="2"/>
  <c r="E12" i="2"/>
  <c r="G14" i="2" l="1"/>
  <c r="F14" i="2"/>
  <c r="F19" i="2" s="1"/>
  <c r="G16" i="2"/>
  <c r="G18" i="2"/>
  <c r="G19" i="2"/>
  <c r="C14" i="2"/>
  <c r="C19" i="2" s="1"/>
  <c r="I14" i="2"/>
  <c r="E14" i="2"/>
  <c r="D14" i="2"/>
  <c r="D19" i="2" s="1"/>
  <c r="G17" i="2"/>
  <c r="J14" i="2"/>
  <c r="J17" i="2" s="1"/>
  <c r="B14" i="2"/>
  <c r="B19" i="2" s="1"/>
  <c r="H14" i="2"/>
  <c r="H17" i="2" s="1"/>
  <c r="F18" i="2" l="1"/>
  <c r="F17" i="2"/>
  <c r="F16" i="2"/>
  <c r="D18" i="2"/>
  <c r="J18" i="2"/>
  <c r="D16" i="2"/>
  <c r="D17" i="2"/>
  <c r="E18" i="2"/>
  <c r="J16" i="2"/>
  <c r="E16" i="2"/>
  <c r="C16" i="2"/>
  <c r="E17" i="2"/>
  <c r="B18" i="2"/>
  <c r="J19" i="2"/>
  <c r="B16" i="2"/>
  <c r="I16" i="2"/>
  <c r="I18" i="2"/>
  <c r="I19" i="2"/>
  <c r="H18" i="2"/>
  <c r="H16" i="2"/>
  <c r="H19" i="2"/>
  <c r="C17" i="2"/>
  <c r="I17" i="2"/>
  <c r="C18" i="2"/>
  <c r="B17" i="2"/>
  <c r="E19" i="2"/>
  <c r="K19" i="2" l="1"/>
  <c r="K18" i="2"/>
  <c r="K16" i="2"/>
  <c r="K17" i="2"/>
</calcChain>
</file>

<file path=xl/sharedStrings.xml><?xml version="1.0" encoding="utf-8"?>
<sst xmlns="http://schemas.openxmlformats.org/spreadsheetml/2006/main" count="102" uniqueCount="49">
  <si>
    <t>PPO/PA</t>
  </si>
  <si>
    <t>PP/EPDM</t>
  </si>
  <si>
    <t>PC/PBT</t>
  </si>
  <si>
    <t>St</t>
  </si>
  <si>
    <t>Al</t>
  </si>
  <si>
    <t>Xj</t>
  </si>
  <si>
    <t>Waste</t>
  </si>
  <si>
    <t>Ecotox</t>
  </si>
  <si>
    <t>Htox Water</t>
  </si>
  <si>
    <t>Htox Air</t>
  </si>
  <si>
    <t>PCOP</t>
  </si>
  <si>
    <t>EP</t>
  </si>
  <si>
    <t>AP</t>
  </si>
  <si>
    <t>ODP</t>
  </si>
  <si>
    <t>GWP</t>
  </si>
  <si>
    <t>Water</t>
  </si>
  <si>
    <t>Resources</t>
  </si>
  <si>
    <t>Energy</t>
  </si>
  <si>
    <t>Product</t>
  </si>
  <si>
    <t>Xj-Xjo</t>
  </si>
  <si>
    <t>(Xj-Xjo)max</t>
  </si>
  <si>
    <t>(Xj-Xjo)/(Xj-Xjo)max</t>
  </si>
  <si>
    <t>Xo (Minimum)</t>
  </si>
  <si>
    <t xml:space="preserve">Normalized </t>
  </si>
  <si>
    <t>CALCULATING De (SUSTAINABILITY FOOTPRINT) OF FENDER FORMULATIONS TO FIND BEST OPTION</t>
  </si>
  <si>
    <t>De</t>
  </si>
  <si>
    <r>
      <t>Al-</t>
    </r>
    <r>
      <rPr>
        <b/>
        <i/>
        <sz val="12"/>
        <color theme="1"/>
        <rFont val="Calibri"/>
        <family val="2"/>
        <scheme val="minor"/>
      </rPr>
      <t>Xjo</t>
    </r>
  </si>
  <si>
    <r>
      <t>St-</t>
    </r>
    <r>
      <rPr>
        <b/>
        <i/>
        <sz val="12"/>
        <color theme="1"/>
        <rFont val="Calibri"/>
        <family val="2"/>
        <scheme val="minor"/>
      </rPr>
      <t>Xjo</t>
    </r>
  </si>
  <si>
    <r>
      <t>PC/PBT-</t>
    </r>
    <r>
      <rPr>
        <b/>
        <i/>
        <sz val="12"/>
        <color theme="1"/>
        <rFont val="Calibri"/>
        <family val="2"/>
        <scheme val="minor"/>
      </rPr>
      <t>Xjo</t>
    </r>
  </si>
  <si>
    <r>
      <t>PP/EPDM-</t>
    </r>
    <r>
      <rPr>
        <b/>
        <i/>
        <sz val="12"/>
        <color theme="1"/>
        <rFont val="Calibri"/>
        <family val="2"/>
        <scheme val="minor"/>
      </rPr>
      <t>Xjo</t>
    </r>
  </si>
  <si>
    <r>
      <t>PPO/PA-</t>
    </r>
    <r>
      <rPr>
        <b/>
        <i/>
        <sz val="12"/>
        <color theme="1"/>
        <rFont val="Calibri"/>
        <family val="2"/>
        <scheme val="minor"/>
      </rPr>
      <t>Xjo</t>
    </r>
  </si>
  <si>
    <t>EI</t>
  </si>
  <si>
    <t>MI</t>
  </si>
  <si>
    <t>WC</t>
  </si>
  <si>
    <t>LU</t>
  </si>
  <si>
    <t>GW</t>
  </si>
  <si>
    <t>HT</t>
  </si>
  <si>
    <t>TC</t>
  </si>
  <si>
    <t>Treatment strategy</t>
  </si>
  <si>
    <t>Landfill</t>
  </si>
  <si>
    <t>Recycle+Landfill</t>
  </si>
  <si>
    <t>Energy recovery</t>
  </si>
  <si>
    <t>recycle+Energy Recovery</t>
  </si>
  <si>
    <t>LT</t>
  </si>
  <si>
    <t>ST</t>
  </si>
  <si>
    <r>
      <t>Landfill</t>
    </r>
    <r>
      <rPr>
        <b/>
        <i/>
        <sz val="12"/>
        <color theme="1"/>
        <rFont val="Calibri"/>
        <family val="2"/>
        <scheme val="minor"/>
      </rPr>
      <t>-Xjo</t>
    </r>
  </si>
  <si>
    <r>
      <t>Recycle+Landfill-</t>
    </r>
    <r>
      <rPr>
        <b/>
        <i/>
        <sz val="12"/>
        <color theme="1"/>
        <rFont val="Calibri"/>
        <family val="2"/>
        <scheme val="minor"/>
      </rPr>
      <t>Xjo</t>
    </r>
  </si>
  <si>
    <r>
      <t>Energy recovery-</t>
    </r>
    <r>
      <rPr>
        <b/>
        <i/>
        <sz val="12"/>
        <color theme="1"/>
        <rFont val="Calibri"/>
        <family val="2"/>
        <scheme val="minor"/>
      </rPr>
      <t>Xjo</t>
    </r>
  </si>
  <si>
    <r>
      <t>recycle+Energy Recovery-</t>
    </r>
    <r>
      <rPr>
        <b/>
        <i/>
        <sz val="12"/>
        <color theme="1"/>
        <rFont val="Calibri"/>
        <family val="2"/>
        <scheme val="minor"/>
      </rPr>
      <t>Xjo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</si>
</sst>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hair">
        <color auto="1"/>
      </right>
      <top style="medium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2" xfId="0" applyFont="1" applyBorder="1"/>
    <xf numFmtId="0" fontId="2" fillId="0" borderId="0" xfId="0" applyFont="1"/>
    <xf numFmtId="0" fontId="2" fillId="0" borderId="4" xfId="0" applyFont="1" applyBorder="1"/>
    <xf numFmtId="0" fontId="1" fillId="0" borderId="6" xfId="0" applyFont="1" applyBorder="1" applyAlignment="1">
      <alignment horizontal="center"/>
    </xf>
    <xf numFmtId="0" fontId="2" fillId="0" borderId="7" xfId="0" applyFont="1" applyBorder="1"/>
    <xf numFmtId="0" fontId="1" fillId="0" borderId="8" xfId="0" applyFont="1" applyBorder="1" applyAlignment="1">
      <alignment horizontal="center"/>
    </xf>
    <xf numFmtId="0" fontId="2" fillId="0" borderId="9" xfId="0" applyFont="1" applyBorder="1"/>
    <xf numFmtId="0" fontId="1" fillId="0" borderId="10" xfId="0" applyFont="1" applyBorder="1" applyAlignment="1">
      <alignment horizontal="center"/>
    </xf>
    <xf numFmtId="0" fontId="2" fillId="0" borderId="12" xfId="0" applyFont="1" applyBorder="1"/>
    <xf numFmtId="0" fontId="1" fillId="0" borderId="13" xfId="0" applyFont="1" applyBorder="1" applyAlignment="1">
      <alignment horizontal="center"/>
    </xf>
    <xf numFmtId="0" fontId="2" fillId="0" borderId="14" xfId="0" applyFont="1" applyBorder="1"/>
    <xf numFmtId="0" fontId="3" fillId="0" borderId="15" xfId="0" applyFont="1" applyFill="1" applyBorder="1" applyAlignment="1">
      <alignment horizontal="center"/>
    </xf>
    <xf numFmtId="0" fontId="2" fillId="0" borderId="5" xfId="0" applyFont="1" applyBorder="1"/>
    <xf numFmtId="0" fontId="1" fillId="0" borderId="16" xfId="0" applyFont="1" applyBorder="1" applyAlignment="1">
      <alignment horizontal="center"/>
    </xf>
    <xf numFmtId="0" fontId="2" fillId="0" borderId="17" xfId="0" applyFont="1" applyBorder="1"/>
    <xf numFmtId="0" fontId="1" fillId="0" borderId="12" xfId="0" applyFont="1" applyBorder="1"/>
    <xf numFmtId="2" fontId="2" fillId="0" borderId="17" xfId="0" applyNumberFormat="1" applyFont="1" applyBorder="1"/>
    <xf numFmtId="2" fontId="2" fillId="0" borderId="11" xfId="0" applyNumberFormat="1" applyFont="1" applyBorder="1"/>
    <xf numFmtId="0" fontId="1" fillId="0" borderId="18" xfId="0" applyFont="1" applyBorder="1"/>
    <xf numFmtId="2" fontId="2" fillId="0" borderId="20" xfId="0" applyNumberFormat="1" applyFont="1" applyBorder="1"/>
    <xf numFmtId="2" fontId="2" fillId="0" borderId="21" xfId="0" applyNumberFormat="1" applyFont="1" applyBorder="1"/>
    <xf numFmtId="2" fontId="2" fillId="0" borderId="22" xfId="0" applyNumberFormat="1" applyFont="1" applyBorder="1"/>
    <xf numFmtId="2" fontId="2" fillId="0" borderId="9" xfId="0" applyNumberFormat="1" applyFont="1" applyBorder="1"/>
    <xf numFmtId="0" fontId="1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2" fillId="2" borderId="12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12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2" borderId="2" xfId="0" applyFont="1" applyFill="1" applyBorder="1"/>
    <xf numFmtId="0" fontId="2" fillId="2" borderId="0" xfId="0" applyFont="1" applyFill="1"/>
    <xf numFmtId="0" fontId="2" fillId="2" borderId="7" xfId="0" applyFont="1" applyFill="1" applyBorder="1"/>
    <xf numFmtId="0" fontId="2" fillId="2" borderId="9" xfId="0" applyFont="1" applyFill="1" applyBorder="1"/>
    <xf numFmtId="0" fontId="2" fillId="2" borderId="14" xfId="0" applyFont="1" applyFill="1" applyBorder="1"/>
    <xf numFmtId="0" fontId="2" fillId="2" borderId="5" xfId="0" applyFont="1" applyFill="1" applyBorder="1"/>
    <xf numFmtId="0" fontId="2" fillId="2" borderId="17" xfId="0" applyFont="1" applyFill="1" applyBorder="1"/>
    <xf numFmtId="0" fontId="1" fillId="2" borderId="18" xfId="0" applyFont="1" applyFill="1" applyBorder="1"/>
    <xf numFmtId="0" fontId="2" fillId="2" borderId="23" xfId="0" applyFont="1" applyFill="1" applyBorder="1"/>
    <xf numFmtId="0" fontId="1" fillId="2" borderId="23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5" xfId="0" applyFont="1" applyFill="1" applyBorder="1" applyAlignment="1">
      <alignment horizontal="center"/>
    </xf>
    <xf numFmtId="0" fontId="2" fillId="2" borderId="30" xfId="0" applyFont="1" applyFill="1" applyBorder="1"/>
    <xf numFmtId="0" fontId="2" fillId="2" borderId="31" xfId="0" applyFont="1" applyFill="1" applyBorder="1"/>
    <xf numFmtId="2" fontId="2" fillId="0" borderId="31" xfId="0" applyNumberFormat="1" applyFont="1" applyBorder="1"/>
    <xf numFmtId="2" fontId="2" fillId="0" borderId="32" xfId="0" applyNumberFormat="1" applyFont="1" applyBorder="1"/>
    <xf numFmtId="0" fontId="1" fillId="0" borderId="26" xfId="0" applyFont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A15" sqref="A15"/>
    </sheetView>
  </sheetViews>
  <sheetFormatPr defaultRowHeight="15.75" x14ac:dyDescent="0.25"/>
  <cols>
    <col min="1" max="1" width="15.5703125" style="5" bestFit="1" customWidth="1"/>
    <col min="2" max="2" width="7.7109375" style="5" bestFit="1" customWidth="1"/>
    <col min="3" max="3" width="10.7109375" style="5" bestFit="1" customWidth="1"/>
    <col min="4" max="4" width="7.140625" style="5" bestFit="1" customWidth="1"/>
    <col min="5" max="5" width="5.85546875" style="5" bestFit="1" customWidth="1"/>
    <col min="6" max="6" width="5.28515625" style="5" bestFit="1" customWidth="1"/>
    <col min="7" max="8" width="5" style="5" bestFit="1" customWidth="1"/>
    <col min="9" max="9" width="6.28515625" style="5" bestFit="1" customWidth="1"/>
    <col min="10" max="10" width="9" style="5" bestFit="1" customWidth="1"/>
    <col min="11" max="11" width="12.28515625" style="5" bestFit="1" customWidth="1"/>
    <col min="12" max="12" width="7.5703125" style="5" bestFit="1" customWidth="1"/>
    <col min="13" max="13" width="7.140625" style="5" bestFit="1" customWidth="1"/>
    <col min="14" max="14" width="5" style="5" bestFit="1" customWidth="1"/>
    <col min="15" max="16384" width="9.140625" style="5"/>
  </cols>
  <sheetData>
    <row r="1" spans="1:14" x14ac:dyDescent="0.25">
      <c r="A1" s="27" t="s">
        <v>18</v>
      </c>
      <c r="B1" s="37" t="s">
        <v>17</v>
      </c>
      <c r="C1" s="37" t="s">
        <v>16</v>
      </c>
      <c r="D1" s="37" t="s">
        <v>15</v>
      </c>
      <c r="E1" s="37" t="s">
        <v>14</v>
      </c>
      <c r="F1" s="38" t="s">
        <v>13</v>
      </c>
      <c r="G1" s="38" t="s">
        <v>12</v>
      </c>
      <c r="H1" s="38" t="s">
        <v>11</v>
      </c>
      <c r="I1" s="38" t="s">
        <v>10</v>
      </c>
      <c r="J1" s="37" t="s">
        <v>9</v>
      </c>
      <c r="K1" s="39" t="s">
        <v>8</v>
      </c>
      <c r="L1" s="39" t="s">
        <v>7</v>
      </c>
      <c r="M1" s="39" t="s">
        <v>6</v>
      </c>
      <c r="N1" s="40"/>
    </row>
    <row r="2" spans="1:14" x14ac:dyDescent="0.25">
      <c r="A2" s="28"/>
      <c r="B2" s="65" t="s">
        <v>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40"/>
    </row>
    <row r="3" spans="1:14" x14ac:dyDescent="0.25">
      <c r="A3" s="29" t="s">
        <v>4</v>
      </c>
      <c r="B3" s="41">
        <v>1290</v>
      </c>
      <c r="C3" s="41">
        <v>15</v>
      </c>
      <c r="D3" s="41">
        <v>36</v>
      </c>
      <c r="E3" s="41">
        <v>104</v>
      </c>
      <c r="F3" s="41">
        <v>1</v>
      </c>
      <c r="G3" s="41">
        <v>28</v>
      </c>
      <c r="H3" s="41">
        <v>4.4000000000000004</v>
      </c>
      <c r="I3" s="41">
        <v>6.7</v>
      </c>
      <c r="J3" s="41">
        <v>3.8</v>
      </c>
      <c r="K3" s="41">
        <v>0.66</v>
      </c>
      <c r="L3" s="41">
        <v>2.9</v>
      </c>
      <c r="M3" s="41">
        <v>3.7</v>
      </c>
      <c r="N3" s="40"/>
    </row>
    <row r="4" spans="1:14" x14ac:dyDescent="0.25">
      <c r="A4" s="30" t="s">
        <v>3</v>
      </c>
      <c r="B4" s="42">
        <v>1120</v>
      </c>
      <c r="C4" s="42">
        <v>25</v>
      </c>
      <c r="D4" s="42">
        <v>27</v>
      </c>
      <c r="E4" s="42">
        <v>105</v>
      </c>
      <c r="F4" s="42">
        <v>0.1</v>
      </c>
      <c r="G4" s="42">
        <v>19</v>
      </c>
      <c r="H4" s="42">
        <v>4.2</v>
      </c>
      <c r="I4" s="42">
        <v>9.1999999999999993</v>
      </c>
      <c r="J4" s="42">
        <v>3.7</v>
      </c>
      <c r="K4" s="42">
        <v>0.92</v>
      </c>
      <c r="L4" s="42">
        <v>3.4</v>
      </c>
      <c r="M4" s="42">
        <v>1.2</v>
      </c>
      <c r="N4" s="40"/>
    </row>
    <row r="5" spans="1:14" x14ac:dyDescent="0.25">
      <c r="A5" s="30" t="s">
        <v>2</v>
      </c>
      <c r="B5" s="42">
        <v>1060</v>
      </c>
      <c r="C5" s="42">
        <v>18</v>
      </c>
      <c r="D5" s="42">
        <v>22</v>
      </c>
      <c r="E5" s="42">
        <v>83</v>
      </c>
      <c r="F5" s="42">
        <v>0.4</v>
      </c>
      <c r="G5" s="42">
        <v>20</v>
      </c>
      <c r="H5" s="42">
        <v>3.9</v>
      </c>
      <c r="I5" s="42">
        <v>8.6999999999999993</v>
      </c>
      <c r="J5" s="42">
        <v>2.5</v>
      </c>
      <c r="K5" s="42">
        <v>0.99</v>
      </c>
      <c r="L5" s="42">
        <v>2.7</v>
      </c>
      <c r="M5" s="42">
        <v>1</v>
      </c>
      <c r="N5" s="40"/>
    </row>
    <row r="6" spans="1:14" x14ac:dyDescent="0.25">
      <c r="A6" s="30" t="s">
        <v>1</v>
      </c>
      <c r="B6" s="42">
        <v>810</v>
      </c>
      <c r="C6" s="42">
        <v>14</v>
      </c>
      <c r="D6" s="42">
        <v>17</v>
      </c>
      <c r="E6" s="42">
        <v>62</v>
      </c>
      <c r="F6" s="42">
        <v>0.2</v>
      </c>
      <c r="G6" s="42">
        <v>16</v>
      </c>
      <c r="H6" s="42">
        <v>3.5</v>
      </c>
      <c r="I6" s="42">
        <v>8</v>
      </c>
      <c r="J6" s="42">
        <v>1.9</v>
      </c>
      <c r="K6" s="42">
        <v>0.62</v>
      </c>
      <c r="L6" s="42">
        <v>1.9</v>
      </c>
      <c r="M6" s="42">
        <v>0.25</v>
      </c>
      <c r="N6" s="40"/>
    </row>
    <row r="7" spans="1:14" x14ac:dyDescent="0.25">
      <c r="A7" s="31" t="s">
        <v>0</v>
      </c>
      <c r="B7" s="43">
        <v>1080</v>
      </c>
      <c r="C7" s="43">
        <v>21</v>
      </c>
      <c r="D7" s="43">
        <v>25</v>
      </c>
      <c r="E7" s="43">
        <v>115</v>
      </c>
      <c r="F7" s="43">
        <v>1.2</v>
      </c>
      <c r="G7" s="43">
        <v>20</v>
      </c>
      <c r="H7" s="43">
        <v>7.2</v>
      </c>
      <c r="I7" s="43">
        <v>9.1</v>
      </c>
      <c r="J7" s="43">
        <v>2.5</v>
      </c>
      <c r="K7" s="43">
        <v>0.74</v>
      </c>
      <c r="L7" s="43">
        <v>2.4</v>
      </c>
      <c r="M7" s="43">
        <v>0.25</v>
      </c>
      <c r="N7" s="40"/>
    </row>
    <row r="8" spans="1:14" ht="16.5" thickBot="1" x14ac:dyDescent="0.3">
      <c r="A8" s="32" t="s">
        <v>22</v>
      </c>
      <c r="B8" s="44">
        <f>MIN(B3:B7)</f>
        <v>810</v>
      </c>
      <c r="C8" s="44">
        <f t="shared" ref="C8:M8" si="0">MIN(C3:C7)</f>
        <v>14</v>
      </c>
      <c r="D8" s="44">
        <f t="shared" si="0"/>
        <v>17</v>
      </c>
      <c r="E8" s="44">
        <f t="shared" si="0"/>
        <v>62</v>
      </c>
      <c r="F8" s="44">
        <f t="shared" si="0"/>
        <v>0.1</v>
      </c>
      <c r="G8" s="44">
        <f t="shared" si="0"/>
        <v>16</v>
      </c>
      <c r="H8" s="44">
        <f t="shared" si="0"/>
        <v>3.5</v>
      </c>
      <c r="I8" s="44">
        <f t="shared" si="0"/>
        <v>6.7</v>
      </c>
      <c r="J8" s="44">
        <f t="shared" si="0"/>
        <v>1.9</v>
      </c>
      <c r="K8" s="44">
        <f t="shared" si="0"/>
        <v>0.62</v>
      </c>
      <c r="L8" s="44">
        <f t="shared" si="0"/>
        <v>1.9</v>
      </c>
      <c r="M8" s="44">
        <f t="shared" si="0"/>
        <v>0.25</v>
      </c>
      <c r="N8" s="40"/>
    </row>
    <row r="9" spans="1:14" ht="16.5" thickBot="1" x14ac:dyDescent="0.3">
      <c r="A9" s="33"/>
      <c r="B9" s="66" t="s">
        <v>19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40"/>
    </row>
    <row r="10" spans="1:14" x14ac:dyDescent="0.25">
      <c r="A10" s="34" t="s">
        <v>26</v>
      </c>
      <c r="B10" s="45">
        <f>B3-B$8</f>
        <v>480</v>
      </c>
      <c r="C10" s="45">
        <f t="shared" ref="C10:M10" si="1">C3-C$8</f>
        <v>1</v>
      </c>
      <c r="D10" s="45">
        <f t="shared" si="1"/>
        <v>19</v>
      </c>
      <c r="E10" s="45">
        <f t="shared" si="1"/>
        <v>42</v>
      </c>
      <c r="F10" s="45">
        <f t="shared" si="1"/>
        <v>0.9</v>
      </c>
      <c r="G10" s="45">
        <f t="shared" si="1"/>
        <v>12</v>
      </c>
      <c r="H10" s="45">
        <f t="shared" si="1"/>
        <v>0.90000000000000036</v>
      </c>
      <c r="I10" s="45">
        <f t="shared" si="1"/>
        <v>0</v>
      </c>
      <c r="J10" s="45">
        <f t="shared" si="1"/>
        <v>1.9</v>
      </c>
      <c r="K10" s="45">
        <f t="shared" si="1"/>
        <v>4.0000000000000036E-2</v>
      </c>
      <c r="L10" s="45">
        <f t="shared" si="1"/>
        <v>1</v>
      </c>
      <c r="M10" s="45">
        <f t="shared" si="1"/>
        <v>3.45</v>
      </c>
      <c r="N10" s="40"/>
    </row>
    <row r="11" spans="1:14" x14ac:dyDescent="0.25">
      <c r="A11" s="30" t="s">
        <v>27</v>
      </c>
      <c r="B11" s="45">
        <f t="shared" ref="B11:M14" si="2">B4-B$8</f>
        <v>310</v>
      </c>
      <c r="C11" s="45">
        <f t="shared" si="2"/>
        <v>11</v>
      </c>
      <c r="D11" s="45">
        <f t="shared" si="2"/>
        <v>10</v>
      </c>
      <c r="E11" s="45">
        <f t="shared" si="2"/>
        <v>43</v>
      </c>
      <c r="F11" s="45">
        <f t="shared" si="2"/>
        <v>0</v>
      </c>
      <c r="G11" s="45">
        <f t="shared" si="2"/>
        <v>3</v>
      </c>
      <c r="H11" s="45">
        <f t="shared" si="2"/>
        <v>0.70000000000000018</v>
      </c>
      <c r="I11" s="45">
        <f t="shared" si="2"/>
        <v>2.4999999999999991</v>
      </c>
      <c r="J11" s="45">
        <f t="shared" si="2"/>
        <v>1.8000000000000003</v>
      </c>
      <c r="K11" s="45">
        <f t="shared" si="2"/>
        <v>0.30000000000000004</v>
      </c>
      <c r="L11" s="45">
        <f t="shared" si="2"/>
        <v>1.5</v>
      </c>
      <c r="M11" s="45">
        <f t="shared" si="2"/>
        <v>0.95</v>
      </c>
      <c r="N11" s="40"/>
    </row>
    <row r="12" spans="1:14" x14ac:dyDescent="0.25">
      <c r="A12" s="30" t="s">
        <v>28</v>
      </c>
      <c r="B12" s="45">
        <f t="shared" si="2"/>
        <v>250</v>
      </c>
      <c r="C12" s="45">
        <f t="shared" si="2"/>
        <v>4</v>
      </c>
      <c r="D12" s="45">
        <f t="shared" si="2"/>
        <v>5</v>
      </c>
      <c r="E12" s="45">
        <f t="shared" si="2"/>
        <v>21</v>
      </c>
      <c r="F12" s="45">
        <f t="shared" si="2"/>
        <v>0.30000000000000004</v>
      </c>
      <c r="G12" s="45">
        <f t="shared" si="2"/>
        <v>4</v>
      </c>
      <c r="H12" s="45">
        <f t="shared" si="2"/>
        <v>0.39999999999999991</v>
      </c>
      <c r="I12" s="45">
        <f t="shared" si="2"/>
        <v>1.9999999999999991</v>
      </c>
      <c r="J12" s="45">
        <f t="shared" si="2"/>
        <v>0.60000000000000009</v>
      </c>
      <c r="K12" s="45">
        <f t="shared" si="2"/>
        <v>0.37</v>
      </c>
      <c r="L12" s="45">
        <f t="shared" si="2"/>
        <v>0.80000000000000027</v>
      </c>
      <c r="M12" s="45">
        <f t="shared" si="2"/>
        <v>0.75</v>
      </c>
      <c r="N12" s="40"/>
    </row>
    <row r="13" spans="1:14" x14ac:dyDescent="0.25">
      <c r="A13" s="30" t="s">
        <v>29</v>
      </c>
      <c r="B13" s="45">
        <f t="shared" si="2"/>
        <v>0</v>
      </c>
      <c r="C13" s="45">
        <f t="shared" si="2"/>
        <v>0</v>
      </c>
      <c r="D13" s="45">
        <f t="shared" si="2"/>
        <v>0</v>
      </c>
      <c r="E13" s="45">
        <f t="shared" si="2"/>
        <v>0</v>
      </c>
      <c r="F13" s="45">
        <f t="shared" si="2"/>
        <v>0.1</v>
      </c>
      <c r="G13" s="45">
        <f t="shared" si="2"/>
        <v>0</v>
      </c>
      <c r="H13" s="45">
        <f t="shared" si="2"/>
        <v>0</v>
      </c>
      <c r="I13" s="45">
        <f t="shared" si="2"/>
        <v>1.2999999999999998</v>
      </c>
      <c r="J13" s="45">
        <f t="shared" si="2"/>
        <v>0</v>
      </c>
      <c r="K13" s="45">
        <f t="shared" si="2"/>
        <v>0</v>
      </c>
      <c r="L13" s="45">
        <f t="shared" si="2"/>
        <v>0</v>
      </c>
      <c r="M13" s="45">
        <f t="shared" si="2"/>
        <v>0</v>
      </c>
      <c r="N13" s="40"/>
    </row>
    <row r="14" spans="1:14" x14ac:dyDescent="0.25">
      <c r="A14" s="31" t="s">
        <v>30</v>
      </c>
      <c r="B14" s="45">
        <f t="shared" si="2"/>
        <v>270</v>
      </c>
      <c r="C14" s="45">
        <f t="shared" si="2"/>
        <v>7</v>
      </c>
      <c r="D14" s="45">
        <f t="shared" si="2"/>
        <v>8</v>
      </c>
      <c r="E14" s="45">
        <f t="shared" si="2"/>
        <v>53</v>
      </c>
      <c r="F14" s="45">
        <f t="shared" si="2"/>
        <v>1.0999999999999999</v>
      </c>
      <c r="G14" s="45">
        <f t="shared" si="2"/>
        <v>4</v>
      </c>
      <c r="H14" s="45">
        <f t="shared" si="2"/>
        <v>3.7</v>
      </c>
      <c r="I14" s="45">
        <f t="shared" si="2"/>
        <v>2.3999999999999995</v>
      </c>
      <c r="J14" s="45">
        <f t="shared" si="2"/>
        <v>0.60000000000000009</v>
      </c>
      <c r="K14" s="45">
        <f t="shared" si="2"/>
        <v>0.12</v>
      </c>
      <c r="L14" s="45">
        <f t="shared" si="2"/>
        <v>0.5</v>
      </c>
      <c r="M14" s="45">
        <f t="shared" si="2"/>
        <v>0</v>
      </c>
      <c r="N14" s="40"/>
    </row>
    <row r="15" spans="1:14" ht="16.5" thickBot="1" x14ac:dyDescent="0.3">
      <c r="A15" s="32" t="s">
        <v>20</v>
      </c>
      <c r="B15" s="44">
        <f>MAX(B10:B14)</f>
        <v>480</v>
      </c>
      <c r="C15" s="44">
        <f t="shared" ref="C15:M15" si="3">MAX(C10:C14)</f>
        <v>11</v>
      </c>
      <c r="D15" s="44">
        <f t="shared" si="3"/>
        <v>19</v>
      </c>
      <c r="E15" s="44">
        <f t="shared" si="3"/>
        <v>53</v>
      </c>
      <c r="F15" s="44">
        <f t="shared" si="3"/>
        <v>1.0999999999999999</v>
      </c>
      <c r="G15" s="44">
        <f t="shared" si="3"/>
        <v>12</v>
      </c>
      <c r="H15" s="44">
        <f t="shared" si="3"/>
        <v>3.7</v>
      </c>
      <c r="I15" s="44">
        <f t="shared" si="3"/>
        <v>2.4999999999999991</v>
      </c>
      <c r="J15" s="44">
        <f t="shared" si="3"/>
        <v>1.9</v>
      </c>
      <c r="K15" s="44">
        <f t="shared" si="3"/>
        <v>0.37</v>
      </c>
      <c r="L15" s="44">
        <f t="shared" si="3"/>
        <v>1.5</v>
      </c>
      <c r="M15" s="44">
        <f t="shared" si="3"/>
        <v>3.45</v>
      </c>
      <c r="N15" s="40"/>
    </row>
    <row r="16" spans="1:14" ht="16.5" thickBot="1" x14ac:dyDescent="0.3">
      <c r="A16" s="35" t="s">
        <v>23</v>
      </c>
      <c r="B16" s="66" t="s">
        <v>21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46" t="s">
        <v>25</v>
      </c>
    </row>
    <row r="17" spans="1:14" x14ac:dyDescent="0.25">
      <c r="A17" s="29" t="s">
        <v>4</v>
      </c>
      <c r="B17" s="20">
        <f>B10/B$15</f>
        <v>1</v>
      </c>
      <c r="C17" s="20">
        <f t="shared" ref="C17:M17" si="4">C10/C$15</f>
        <v>9.0909090909090912E-2</v>
      </c>
      <c r="D17" s="20">
        <f t="shared" si="4"/>
        <v>1</v>
      </c>
      <c r="E17" s="20">
        <f t="shared" si="4"/>
        <v>0.79245283018867929</v>
      </c>
      <c r="F17" s="20">
        <f t="shared" si="4"/>
        <v>0.81818181818181834</v>
      </c>
      <c r="G17" s="20">
        <f t="shared" si="4"/>
        <v>1</v>
      </c>
      <c r="H17" s="20">
        <f t="shared" si="4"/>
        <v>0.24324324324324334</v>
      </c>
      <c r="I17" s="20">
        <f t="shared" si="4"/>
        <v>0</v>
      </c>
      <c r="J17" s="20">
        <f t="shared" si="4"/>
        <v>1</v>
      </c>
      <c r="K17" s="20">
        <f t="shared" si="4"/>
        <v>0.10810810810810821</v>
      </c>
      <c r="L17" s="20">
        <f t="shared" si="4"/>
        <v>0.66666666666666663</v>
      </c>
      <c r="M17" s="20">
        <f t="shared" si="4"/>
        <v>1</v>
      </c>
      <c r="N17" s="23">
        <f>SQRT(SUMSQ(B17:M17))</f>
        <v>2.6116980149615157</v>
      </c>
    </row>
    <row r="18" spans="1:14" x14ac:dyDescent="0.25">
      <c r="A18" s="30" t="s">
        <v>3</v>
      </c>
      <c r="B18" s="20">
        <f t="shared" ref="B18:M21" si="5">B11/B$15</f>
        <v>0.64583333333333337</v>
      </c>
      <c r="C18" s="20">
        <f t="shared" si="5"/>
        <v>1</v>
      </c>
      <c r="D18" s="20">
        <f t="shared" si="5"/>
        <v>0.52631578947368418</v>
      </c>
      <c r="E18" s="20">
        <f t="shared" si="5"/>
        <v>0.81132075471698117</v>
      </c>
      <c r="F18" s="20">
        <f t="shared" si="5"/>
        <v>0</v>
      </c>
      <c r="G18" s="20">
        <f t="shared" si="5"/>
        <v>0.25</v>
      </c>
      <c r="H18" s="20">
        <f t="shared" si="5"/>
        <v>0.18918918918918923</v>
      </c>
      <c r="I18" s="20">
        <f t="shared" si="5"/>
        <v>1</v>
      </c>
      <c r="J18" s="20">
        <f t="shared" si="5"/>
        <v>0.94736842105263175</v>
      </c>
      <c r="K18" s="20">
        <f t="shared" si="5"/>
        <v>0.81081081081081097</v>
      </c>
      <c r="L18" s="20">
        <f t="shared" si="5"/>
        <v>1</v>
      </c>
      <c r="M18" s="20">
        <f t="shared" si="5"/>
        <v>0.27536231884057966</v>
      </c>
      <c r="N18" s="24">
        <f t="shared" ref="N18:N21" si="6">SQRT(SUMSQ(B18:M18))</f>
        <v>2.4660471252202476</v>
      </c>
    </row>
    <row r="19" spans="1:14" x14ac:dyDescent="0.25">
      <c r="A19" s="30" t="s">
        <v>2</v>
      </c>
      <c r="B19" s="20">
        <f t="shared" si="5"/>
        <v>0.52083333333333337</v>
      </c>
      <c r="C19" s="20">
        <f t="shared" si="5"/>
        <v>0.36363636363636365</v>
      </c>
      <c r="D19" s="20">
        <f t="shared" si="5"/>
        <v>0.26315789473684209</v>
      </c>
      <c r="E19" s="20">
        <f t="shared" si="5"/>
        <v>0.39622641509433965</v>
      </c>
      <c r="F19" s="20">
        <f t="shared" si="5"/>
        <v>0.27272727272727282</v>
      </c>
      <c r="G19" s="20">
        <f t="shared" si="5"/>
        <v>0.33333333333333331</v>
      </c>
      <c r="H19" s="20">
        <f t="shared" si="5"/>
        <v>0.10810810810810807</v>
      </c>
      <c r="I19" s="20">
        <f t="shared" si="5"/>
        <v>0.79999999999999993</v>
      </c>
      <c r="J19" s="20">
        <f t="shared" si="5"/>
        <v>0.31578947368421056</v>
      </c>
      <c r="K19" s="20">
        <f t="shared" si="5"/>
        <v>1</v>
      </c>
      <c r="L19" s="20">
        <f t="shared" si="5"/>
        <v>0.53333333333333355</v>
      </c>
      <c r="M19" s="20">
        <f t="shared" si="5"/>
        <v>0.21739130434782608</v>
      </c>
      <c r="N19" s="24">
        <f t="shared" si="6"/>
        <v>1.702454484099341</v>
      </c>
    </row>
    <row r="20" spans="1:14" x14ac:dyDescent="0.25">
      <c r="A20" s="30" t="s">
        <v>1</v>
      </c>
      <c r="B20" s="20">
        <f t="shared" si="5"/>
        <v>0</v>
      </c>
      <c r="C20" s="20">
        <f t="shared" si="5"/>
        <v>0</v>
      </c>
      <c r="D20" s="20">
        <f t="shared" si="5"/>
        <v>0</v>
      </c>
      <c r="E20" s="20">
        <f t="shared" si="5"/>
        <v>0</v>
      </c>
      <c r="F20" s="20">
        <f t="shared" si="5"/>
        <v>9.0909090909090925E-2</v>
      </c>
      <c r="G20" s="20">
        <f t="shared" si="5"/>
        <v>0</v>
      </c>
      <c r="H20" s="20">
        <f t="shared" si="5"/>
        <v>0</v>
      </c>
      <c r="I20" s="20">
        <f t="shared" si="5"/>
        <v>0.52000000000000013</v>
      </c>
      <c r="J20" s="20">
        <f t="shared" si="5"/>
        <v>0</v>
      </c>
      <c r="K20" s="20">
        <f t="shared" si="5"/>
        <v>0</v>
      </c>
      <c r="L20" s="20">
        <f t="shared" si="5"/>
        <v>0</v>
      </c>
      <c r="M20" s="20">
        <f t="shared" si="5"/>
        <v>0</v>
      </c>
      <c r="N20" s="24">
        <f t="shared" si="6"/>
        <v>0.52788678976643988</v>
      </c>
    </row>
    <row r="21" spans="1:14" ht="16.5" thickBot="1" x14ac:dyDescent="0.3">
      <c r="A21" s="36" t="s">
        <v>0</v>
      </c>
      <c r="B21" s="21">
        <f t="shared" si="5"/>
        <v>0.5625</v>
      </c>
      <c r="C21" s="21">
        <f t="shared" si="5"/>
        <v>0.63636363636363635</v>
      </c>
      <c r="D21" s="21">
        <f t="shared" si="5"/>
        <v>0.42105263157894735</v>
      </c>
      <c r="E21" s="21">
        <f t="shared" si="5"/>
        <v>1</v>
      </c>
      <c r="F21" s="21">
        <f t="shared" si="5"/>
        <v>1</v>
      </c>
      <c r="G21" s="21">
        <f t="shared" si="5"/>
        <v>0.33333333333333331</v>
      </c>
      <c r="H21" s="21">
        <f t="shared" si="5"/>
        <v>1</v>
      </c>
      <c r="I21" s="21">
        <f t="shared" si="5"/>
        <v>0.96000000000000008</v>
      </c>
      <c r="J21" s="21">
        <f t="shared" si="5"/>
        <v>0.31578947368421056</v>
      </c>
      <c r="K21" s="21">
        <f t="shared" si="5"/>
        <v>0.32432432432432434</v>
      </c>
      <c r="L21" s="21">
        <f t="shared" si="5"/>
        <v>0.33333333333333331</v>
      </c>
      <c r="M21" s="21">
        <f t="shared" si="5"/>
        <v>0</v>
      </c>
      <c r="N21" s="25">
        <f t="shared" si="6"/>
        <v>2.2907164223242273</v>
      </c>
    </row>
  </sheetData>
  <mergeCells count="3">
    <mergeCell ref="B2:M2"/>
    <mergeCell ref="B9:M9"/>
    <mergeCell ref="B16:M16"/>
  </mergeCells>
  <conditionalFormatting sqref="B17:B2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C2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2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7:E2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F2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7:G2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7:H2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7:I2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7:J2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7:K2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L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7:M2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7:N2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17" sqref="A17"/>
    </sheetView>
  </sheetViews>
  <sheetFormatPr defaultRowHeight="15.75" x14ac:dyDescent="0.25"/>
  <cols>
    <col min="1" max="1" width="15.5703125" style="5" bestFit="1" customWidth="1"/>
    <col min="2" max="2" width="7.85546875" style="5" bestFit="1" customWidth="1"/>
    <col min="3" max="3" width="10.85546875" style="5" bestFit="1" customWidth="1"/>
    <col min="4" max="4" width="7.28515625" style="5" bestFit="1" customWidth="1"/>
    <col min="5" max="5" width="6" style="5" bestFit="1" customWidth="1"/>
    <col min="6" max="6" width="5.42578125" style="5" bestFit="1" customWidth="1"/>
    <col min="7" max="8" width="5" style="5" bestFit="1" customWidth="1"/>
    <col min="9" max="9" width="6.42578125" style="5" bestFit="1" customWidth="1"/>
    <col min="10" max="10" width="9.140625" style="5" bestFit="1" customWidth="1"/>
    <col min="11" max="11" width="12.42578125" style="5" bestFit="1" customWidth="1"/>
    <col min="12" max="12" width="7.7109375" style="5" bestFit="1" customWidth="1"/>
    <col min="13" max="13" width="7.28515625" style="5" bestFit="1" customWidth="1"/>
    <col min="14" max="14" width="9.5703125" style="5" bestFit="1" customWidth="1"/>
    <col min="15" max="16384" width="9.140625" style="5"/>
  </cols>
  <sheetData>
    <row r="1" spans="1:13" ht="16.5" thickBot="1" x14ac:dyDescent="0.3">
      <c r="A1" s="69" t="s">
        <v>24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</row>
    <row r="2" spans="1:13" ht="16.5" thickBot="1" x14ac:dyDescent="0.3"/>
    <row r="3" spans="1:13" x14ac:dyDescent="0.25">
      <c r="A3" s="1" t="s">
        <v>18</v>
      </c>
      <c r="B3" s="2" t="s">
        <v>17</v>
      </c>
      <c r="C3" s="2" t="s">
        <v>16</v>
      </c>
      <c r="D3" s="2" t="s">
        <v>15</v>
      </c>
      <c r="E3" s="2" t="s">
        <v>14</v>
      </c>
      <c r="F3" s="3" t="s">
        <v>13</v>
      </c>
      <c r="G3" s="3" t="s">
        <v>12</v>
      </c>
      <c r="H3" s="3" t="s">
        <v>11</v>
      </c>
      <c r="I3" s="3" t="s">
        <v>10</v>
      </c>
      <c r="J3" s="2" t="s">
        <v>9</v>
      </c>
      <c r="K3" s="4" t="s">
        <v>8</v>
      </c>
      <c r="L3" s="4" t="s">
        <v>7</v>
      </c>
      <c r="M3" s="4" t="s">
        <v>6</v>
      </c>
    </row>
    <row r="4" spans="1:13" x14ac:dyDescent="0.25">
      <c r="A4" s="6"/>
      <c r="B4" s="67" t="s">
        <v>5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5">
      <c r="A5" s="7" t="s">
        <v>4</v>
      </c>
      <c r="B5" s="8">
        <v>1290</v>
      </c>
      <c r="C5" s="8">
        <v>15</v>
      </c>
      <c r="D5" s="8">
        <v>36</v>
      </c>
      <c r="E5" s="8">
        <v>104</v>
      </c>
      <c r="F5" s="8">
        <v>1</v>
      </c>
      <c r="G5" s="8">
        <v>28</v>
      </c>
      <c r="H5" s="8">
        <v>4.4000000000000004</v>
      </c>
      <c r="I5" s="8">
        <v>6.7</v>
      </c>
      <c r="J5" s="8">
        <v>3.8</v>
      </c>
      <c r="K5" s="8">
        <v>0.66</v>
      </c>
      <c r="L5" s="8">
        <v>2.9</v>
      </c>
      <c r="M5" s="8">
        <v>3.7</v>
      </c>
    </row>
    <row r="6" spans="1:13" x14ac:dyDescent="0.25">
      <c r="A6" s="9" t="s">
        <v>3</v>
      </c>
      <c r="B6" s="10">
        <v>1120</v>
      </c>
      <c r="C6" s="10">
        <v>25</v>
      </c>
      <c r="D6" s="10">
        <v>27</v>
      </c>
      <c r="E6" s="10">
        <v>105</v>
      </c>
      <c r="F6" s="10">
        <v>0.1</v>
      </c>
      <c r="G6" s="10">
        <v>19</v>
      </c>
      <c r="H6" s="10">
        <v>4.2</v>
      </c>
      <c r="I6" s="10">
        <v>9.1999999999999993</v>
      </c>
      <c r="J6" s="10">
        <v>3.7</v>
      </c>
      <c r="K6" s="10">
        <v>0.92</v>
      </c>
      <c r="L6" s="10">
        <v>3.4</v>
      </c>
      <c r="M6" s="10">
        <v>1.2</v>
      </c>
    </row>
    <row r="7" spans="1:13" x14ac:dyDescent="0.25">
      <c r="A7" s="9" t="s">
        <v>2</v>
      </c>
      <c r="B7" s="10">
        <v>1060</v>
      </c>
      <c r="C7" s="10">
        <v>18</v>
      </c>
      <c r="D7" s="10">
        <v>22</v>
      </c>
      <c r="E7" s="10">
        <v>83</v>
      </c>
      <c r="F7" s="10">
        <v>0.4</v>
      </c>
      <c r="G7" s="10">
        <v>20</v>
      </c>
      <c r="H7" s="10">
        <v>3.9</v>
      </c>
      <c r="I7" s="10">
        <v>8.6999999999999993</v>
      </c>
      <c r="J7" s="10">
        <v>2.5</v>
      </c>
      <c r="K7" s="10">
        <v>0.99</v>
      </c>
      <c r="L7" s="10">
        <v>2.7</v>
      </c>
      <c r="M7" s="10">
        <v>1</v>
      </c>
    </row>
    <row r="8" spans="1:13" x14ac:dyDescent="0.25">
      <c r="A8" s="9" t="s">
        <v>1</v>
      </c>
      <c r="B8" s="10">
        <v>810</v>
      </c>
      <c r="C8" s="10">
        <v>14</v>
      </c>
      <c r="D8" s="10">
        <v>17</v>
      </c>
      <c r="E8" s="10">
        <v>62</v>
      </c>
      <c r="F8" s="10">
        <v>0.2</v>
      </c>
      <c r="G8" s="10">
        <v>16</v>
      </c>
      <c r="H8" s="10">
        <v>3.5</v>
      </c>
      <c r="I8" s="10">
        <v>8</v>
      </c>
      <c r="J8" s="10">
        <v>1.9</v>
      </c>
      <c r="K8" s="10">
        <v>0.62</v>
      </c>
      <c r="L8" s="10">
        <v>1.9</v>
      </c>
      <c r="M8" s="10">
        <v>0.25</v>
      </c>
    </row>
    <row r="9" spans="1:13" x14ac:dyDescent="0.25">
      <c r="A9" s="13" t="s">
        <v>0</v>
      </c>
      <c r="B9" s="14">
        <v>1080</v>
      </c>
      <c r="C9" s="14">
        <v>21</v>
      </c>
      <c r="D9" s="14">
        <v>25</v>
      </c>
      <c r="E9" s="14">
        <v>115</v>
      </c>
      <c r="F9" s="14">
        <v>1.2</v>
      </c>
      <c r="G9" s="14">
        <v>20</v>
      </c>
      <c r="H9" s="14">
        <v>7.2</v>
      </c>
      <c r="I9" s="14">
        <v>9.1</v>
      </c>
      <c r="J9" s="14">
        <v>2.5</v>
      </c>
      <c r="K9" s="14">
        <v>0.74</v>
      </c>
      <c r="L9" s="14">
        <v>2.4</v>
      </c>
      <c r="M9" s="14">
        <v>0.25</v>
      </c>
    </row>
    <row r="10" spans="1:13" ht="16.5" thickBot="1" x14ac:dyDescent="0.3">
      <c r="A10" s="15" t="s">
        <v>22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ht="16.5" thickBot="1" x14ac:dyDescent="0.3">
      <c r="A11" s="12"/>
      <c r="B11" s="68" t="s">
        <v>19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x14ac:dyDescent="0.25">
      <c r="A12" s="17" t="s">
        <v>26</v>
      </c>
      <c r="B12" s="18">
        <v>480</v>
      </c>
      <c r="C12" s="18">
        <v>1</v>
      </c>
      <c r="D12" s="18">
        <v>19</v>
      </c>
      <c r="E12" s="18">
        <v>42</v>
      </c>
      <c r="F12" s="18"/>
      <c r="G12" s="18">
        <v>12</v>
      </c>
      <c r="H12" s="18">
        <v>0.90000000000000036</v>
      </c>
      <c r="I12" s="18"/>
      <c r="J12" s="18"/>
      <c r="K12" s="18">
        <v>4.0000000000000036E-2</v>
      </c>
      <c r="L12" s="18">
        <v>1</v>
      </c>
      <c r="M12" s="18"/>
    </row>
    <row r="13" spans="1:13" x14ac:dyDescent="0.25">
      <c r="A13" s="9" t="s">
        <v>27</v>
      </c>
      <c r="B13" s="18">
        <v>310</v>
      </c>
      <c r="C13" s="18">
        <v>11</v>
      </c>
      <c r="D13" s="18"/>
      <c r="E13" s="18">
        <v>43</v>
      </c>
      <c r="F13" s="18">
        <v>0</v>
      </c>
      <c r="G13" s="18">
        <v>3</v>
      </c>
      <c r="H13" s="18">
        <v>0.70000000000000018</v>
      </c>
      <c r="I13" s="18">
        <v>2.4999999999999991</v>
      </c>
      <c r="J13" s="18">
        <v>1.8000000000000003</v>
      </c>
      <c r="K13" s="18">
        <v>0.30000000000000004</v>
      </c>
      <c r="L13" s="18"/>
      <c r="M13" s="18">
        <v>0.95</v>
      </c>
    </row>
    <row r="14" spans="1:13" x14ac:dyDescent="0.25">
      <c r="A14" s="9" t="s">
        <v>28</v>
      </c>
      <c r="B14" s="18">
        <v>250</v>
      </c>
      <c r="C14" s="18"/>
      <c r="D14" s="18">
        <v>5</v>
      </c>
      <c r="E14" s="18">
        <v>21</v>
      </c>
      <c r="F14" s="18">
        <v>0.30000000000000004</v>
      </c>
      <c r="G14" s="18">
        <v>4</v>
      </c>
      <c r="H14" s="18"/>
      <c r="I14" s="18">
        <v>1.9999999999999991</v>
      </c>
      <c r="J14" s="18">
        <v>0.60000000000000009</v>
      </c>
      <c r="K14" s="18">
        <v>0.37</v>
      </c>
      <c r="L14" s="18">
        <v>0.80000000000000027</v>
      </c>
      <c r="M14" s="18">
        <v>0.75</v>
      </c>
    </row>
    <row r="15" spans="1:13" x14ac:dyDescent="0.25">
      <c r="A15" s="9" t="s">
        <v>29</v>
      </c>
      <c r="B15" s="18">
        <v>0</v>
      </c>
      <c r="C15" s="18">
        <v>0</v>
      </c>
      <c r="D15" s="18">
        <v>0</v>
      </c>
      <c r="E15" s="18"/>
      <c r="F15" s="18">
        <v>0.1</v>
      </c>
      <c r="G15" s="18"/>
      <c r="H15" s="18">
        <v>0</v>
      </c>
      <c r="I15" s="18">
        <v>1.2999999999999998</v>
      </c>
      <c r="J15" s="18">
        <v>0</v>
      </c>
      <c r="K15" s="18">
        <v>0</v>
      </c>
      <c r="L15" s="18">
        <v>0</v>
      </c>
      <c r="M15" s="18">
        <v>0</v>
      </c>
    </row>
    <row r="16" spans="1:13" x14ac:dyDescent="0.25">
      <c r="A16" s="13" t="s">
        <v>30</v>
      </c>
      <c r="B16" s="18"/>
      <c r="C16" s="18">
        <v>7</v>
      </c>
      <c r="D16" s="18">
        <v>8</v>
      </c>
      <c r="E16" s="18">
        <v>53</v>
      </c>
      <c r="F16" s="18">
        <v>1.0999999999999999</v>
      </c>
      <c r="G16" s="18">
        <v>4</v>
      </c>
      <c r="H16" s="18">
        <v>3.7</v>
      </c>
      <c r="I16" s="18">
        <v>2.3999999999999995</v>
      </c>
      <c r="J16" s="18">
        <v>0.60000000000000009</v>
      </c>
      <c r="K16" s="18"/>
      <c r="L16" s="18">
        <v>0.5</v>
      </c>
      <c r="M16" s="18">
        <v>0</v>
      </c>
    </row>
    <row r="17" spans="1:14" ht="16.5" thickBot="1" x14ac:dyDescent="0.3">
      <c r="A17" s="63" t="s">
        <v>20</v>
      </c>
      <c r="B17" s="16">
        <v>480</v>
      </c>
      <c r="C17" s="16"/>
      <c r="D17" s="16">
        <v>19</v>
      </c>
      <c r="E17" s="16">
        <v>53</v>
      </c>
      <c r="F17" s="16"/>
      <c r="G17" s="16"/>
      <c r="H17" s="16">
        <v>3.7</v>
      </c>
      <c r="I17" s="16">
        <v>2.4999999999999991</v>
      </c>
      <c r="J17" s="16">
        <v>1.9</v>
      </c>
      <c r="K17" s="16"/>
      <c r="L17" s="16">
        <v>1.5</v>
      </c>
      <c r="M17" s="16"/>
    </row>
    <row r="18" spans="1:14" ht="16.5" thickBot="1" x14ac:dyDescent="0.3">
      <c r="A18" s="19" t="s">
        <v>23</v>
      </c>
      <c r="B18" s="68" t="s">
        <v>21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22" t="s">
        <v>25</v>
      </c>
    </row>
    <row r="19" spans="1:14" x14ac:dyDescent="0.25">
      <c r="A19" s="7" t="s">
        <v>4</v>
      </c>
      <c r="B19" s="20">
        <v>1</v>
      </c>
      <c r="C19" s="20">
        <v>9.0909090909090912E-2</v>
      </c>
      <c r="D19" s="20">
        <v>1</v>
      </c>
      <c r="E19" s="20">
        <v>0.79245283018867929</v>
      </c>
      <c r="F19" s="20">
        <v>0.81818181818181834</v>
      </c>
      <c r="G19" s="20">
        <v>1</v>
      </c>
      <c r="H19" s="20">
        <v>0.24324324324324334</v>
      </c>
      <c r="I19" s="20">
        <v>0</v>
      </c>
      <c r="J19" s="20">
        <v>1</v>
      </c>
      <c r="K19" s="20">
        <v>0.10810810810810821</v>
      </c>
      <c r="L19" s="20">
        <v>0.66666666666666663</v>
      </c>
      <c r="M19" s="20">
        <v>1</v>
      </c>
      <c r="N19" s="23">
        <f>SQRT(SUMSQ(B19:M19))</f>
        <v>2.6116980149615157</v>
      </c>
    </row>
    <row r="20" spans="1:14" x14ac:dyDescent="0.25">
      <c r="A20" s="9" t="s">
        <v>3</v>
      </c>
      <c r="B20" s="26">
        <v>0.64583333333333337</v>
      </c>
      <c r="C20" s="26">
        <v>1</v>
      </c>
      <c r="D20" s="26">
        <v>0.52631578947368418</v>
      </c>
      <c r="E20" s="26">
        <v>0.81132075471698117</v>
      </c>
      <c r="F20" s="26">
        <v>0</v>
      </c>
      <c r="G20" s="26">
        <v>0.25</v>
      </c>
      <c r="H20" s="26">
        <v>0.18918918918918923</v>
      </c>
      <c r="I20" s="26">
        <v>1</v>
      </c>
      <c r="J20" s="26">
        <v>0.94736842105263175</v>
      </c>
      <c r="K20" s="26">
        <v>0.81081081081081097</v>
      </c>
      <c r="L20" s="26">
        <v>1</v>
      </c>
      <c r="M20" s="26">
        <v>0.27536231884057966</v>
      </c>
      <c r="N20" s="24">
        <f t="shared" ref="N20:N23" si="0">SQRT(SUMSQ(B20:M20))</f>
        <v>2.4660471252202476</v>
      </c>
    </row>
    <row r="21" spans="1:14" x14ac:dyDescent="0.25">
      <c r="A21" s="9" t="s">
        <v>2</v>
      </c>
      <c r="B21" s="26">
        <v>0.52083333333333337</v>
      </c>
      <c r="C21" s="26">
        <v>0.36363636363636365</v>
      </c>
      <c r="D21" s="26">
        <v>0.26315789473684209</v>
      </c>
      <c r="E21" s="26">
        <v>0.39622641509433965</v>
      </c>
      <c r="F21" s="26">
        <v>0.27272727272727282</v>
      </c>
      <c r="G21" s="26">
        <v>0.33333333333333331</v>
      </c>
      <c r="H21" s="26">
        <v>0.10810810810810807</v>
      </c>
      <c r="I21" s="26">
        <v>0.79999999999999993</v>
      </c>
      <c r="J21" s="26">
        <v>0.31578947368421056</v>
      </c>
      <c r="K21" s="26">
        <v>1</v>
      </c>
      <c r="L21" s="26">
        <v>0.53333333333333355</v>
      </c>
      <c r="M21" s="26">
        <v>0.21739130434782608</v>
      </c>
      <c r="N21" s="24">
        <f t="shared" si="0"/>
        <v>1.702454484099341</v>
      </c>
    </row>
    <row r="22" spans="1:14" x14ac:dyDescent="0.25">
      <c r="A22" s="9" t="s">
        <v>1</v>
      </c>
      <c r="B22" s="26">
        <v>0</v>
      </c>
      <c r="C22" s="26">
        <v>0</v>
      </c>
      <c r="D22" s="26">
        <v>0</v>
      </c>
      <c r="E22" s="26">
        <v>0</v>
      </c>
      <c r="F22" s="26">
        <v>9.0909090909090925E-2</v>
      </c>
      <c r="G22" s="26">
        <v>0</v>
      </c>
      <c r="H22" s="26">
        <v>0</v>
      </c>
      <c r="I22" s="26">
        <v>0.52000000000000013</v>
      </c>
      <c r="J22" s="26">
        <v>0</v>
      </c>
      <c r="K22" s="26">
        <v>0</v>
      </c>
      <c r="L22" s="26">
        <v>0</v>
      </c>
      <c r="M22" s="26">
        <v>0</v>
      </c>
      <c r="N22" s="24">
        <f t="shared" si="0"/>
        <v>0.52788678976643988</v>
      </c>
    </row>
    <row r="23" spans="1:14" ht="16.5" thickBot="1" x14ac:dyDescent="0.3">
      <c r="A23" s="11" t="s">
        <v>0</v>
      </c>
      <c r="B23" s="21">
        <v>0.5625</v>
      </c>
      <c r="C23" s="21">
        <v>0.63636363636363635</v>
      </c>
      <c r="D23" s="21">
        <v>0.42105263157894735</v>
      </c>
      <c r="E23" s="21">
        <v>1</v>
      </c>
      <c r="F23" s="21">
        <v>1</v>
      </c>
      <c r="G23" s="21">
        <v>0.33333333333333331</v>
      </c>
      <c r="H23" s="21">
        <v>1</v>
      </c>
      <c r="I23" s="21">
        <v>0.96000000000000008</v>
      </c>
      <c r="J23" s="21">
        <v>0.31578947368421056</v>
      </c>
      <c r="K23" s="21">
        <v>0.32432432432432434</v>
      </c>
      <c r="L23" s="21">
        <v>0.33333333333333331</v>
      </c>
      <c r="M23" s="21">
        <v>0</v>
      </c>
      <c r="N23" s="25">
        <f t="shared" si="0"/>
        <v>2.2907164223242273</v>
      </c>
    </row>
  </sheetData>
  <mergeCells count="4">
    <mergeCell ref="B4:M4"/>
    <mergeCell ref="B11:M11"/>
    <mergeCell ref="B18:M18"/>
    <mergeCell ref="A1:M1"/>
  </mergeCells>
  <conditionalFormatting sqref="B19:B23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C2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:D23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9:E2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9:F23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9:G2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9:H2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9:I2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9:J23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9:K2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9:L23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9:M2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9:N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B4" sqref="B4:J7"/>
    </sheetView>
  </sheetViews>
  <sheetFormatPr defaultRowHeight="15" x14ac:dyDescent="0.25"/>
  <cols>
    <col min="1" max="1" width="30.140625" bestFit="1" customWidth="1"/>
  </cols>
  <sheetData>
    <row r="1" spans="1:11" s="5" customFormat="1" ht="15.75" x14ac:dyDescent="0.25">
      <c r="A1" s="55" t="s">
        <v>38</v>
      </c>
      <c r="B1" s="56" t="s">
        <v>31</v>
      </c>
      <c r="C1" s="57" t="s">
        <v>32</v>
      </c>
      <c r="D1" s="57" t="s">
        <v>33</v>
      </c>
      <c r="E1" s="57" t="s">
        <v>34</v>
      </c>
      <c r="F1" s="74" t="s">
        <v>35</v>
      </c>
      <c r="G1" s="74"/>
      <c r="H1" s="74" t="s">
        <v>36</v>
      </c>
      <c r="I1" s="74"/>
      <c r="J1" s="57" t="s">
        <v>37</v>
      </c>
      <c r="K1" s="40"/>
    </row>
    <row r="2" spans="1:11" s="5" customFormat="1" ht="15.75" x14ac:dyDescent="0.25">
      <c r="A2" s="48"/>
      <c r="B2" s="58"/>
      <c r="C2" s="48"/>
      <c r="D2" s="48"/>
      <c r="E2" s="48"/>
      <c r="F2" s="48" t="s">
        <v>43</v>
      </c>
      <c r="G2" s="48" t="s">
        <v>44</v>
      </c>
      <c r="H2" s="48" t="s">
        <v>43</v>
      </c>
      <c r="I2" s="48" t="s">
        <v>44</v>
      </c>
      <c r="J2" s="48"/>
      <c r="K2" s="40"/>
    </row>
    <row r="3" spans="1:11" ht="15.75" x14ac:dyDescent="0.25">
      <c r="A3" s="49"/>
      <c r="B3" s="72" t="s">
        <v>5</v>
      </c>
      <c r="C3" s="65"/>
      <c r="D3" s="65"/>
      <c r="E3" s="65"/>
      <c r="F3" s="65"/>
      <c r="G3" s="65"/>
      <c r="H3" s="65"/>
      <c r="I3" s="65"/>
      <c r="J3" s="65"/>
      <c r="K3" s="40"/>
    </row>
    <row r="4" spans="1:11" ht="15.75" x14ac:dyDescent="0.25">
      <c r="A4" s="7" t="s">
        <v>39</v>
      </c>
      <c r="B4" s="41">
        <v>1.8</v>
      </c>
      <c r="C4" s="41">
        <v>3.6</v>
      </c>
      <c r="D4" s="41">
        <v>1.7</v>
      </c>
      <c r="E4" s="41">
        <v>8.6999999999999993</v>
      </c>
      <c r="F4" s="41">
        <v>637</v>
      </c>
      <c r="G4" s="41">
        <v>3844</v>
      </c>
      <c r="H4" s="41">
        <v>472</v>
      </c>
      <c r="I4" s="41">
        <v>533</v>
      </c>
      <c r="J4" s="41">
        <v>106</v>
      </c>
      <c r="K4" s="40"/>
    </row>
    <row r="5" spans="1:11" ht="15.75" x14ac:dyDescent="0.25">
      <c r="A5" s="9" t="s">
        <v>40</v>
      </c>
      <c r="B5" s="42">
        <v>-13.1</v>
      </c>
      <c r="C5" s="42">
        <v>-408</v>
      </c>
      <c r="D5" s="42">
        <v>-4.3</v>
      </c>
      <c r="E5" s="42">
        <v>-3.6</v>
      </c>
      <c r="F5" s="42">
        <v>-641</v>
      </c>
      <c r="G5" s="42">
        <v>1614</v>
      </c>
      <c r="H5" s="42">
        <v>-675</v>
      </c>
      <c r="I5" s="42">
        <v>-2617</v>
      </c>
      <c r="J5" s="42">
        <v>161</v>
      </c>
      <c r="K5" s="40"/>
    </row>
    <row r="6" spans="1:11" ht="15.75" x14ac:dyDescent="0.25">
      <c r="A6" s="9" t="s">
        <v>41</v>
      </c>
      <c r="B6" s="42">
        <v>-24.6</v>
      </c>
      <c r="C6" s="42">
        <v>-48.2</v>
      </c>
      <c r="D6" s="42">
        <v>-5.2</v>
      </c>
      <c r="E6" s="42">
        <v>-11.5</v>
      </c>
      <c r="F6" s="42">
        <v>841</v>
      </c>
      <c r="G6" s="42">
        <v>841</v>
      </c>
      <c r="H6" s="42">
        <v>12</v>
      </c>
      <c r="I6" s="42">
        <v>-383</v>
      </c>
      <c r="J6" s="42">
        <v>133</v>
      </c>
      <c r="K6" s="40"/>
    </row>
    <row r="7" spans="1:11" ht="15.75" x14ac:dyDescent="0.25">
      <c r="A7" s="64" t="s">
        <v>42</v>
      </c>
      <c r="B7" s="47">
        <v>-26</v>
      </c>
      <c r="C7" s="47">
        <v>-438</v>
      </c>
      <c r="D7" s="47">
        <v>-7.8</v>
      </c>
      <c r="E7" s="47">
        <v>-14.6</v>
      </c>
      <c r="F7" s="47">
        <v>-325</v>
      </c>
      <c r="G7" s="47">
        <v>-325</v>
      </c>
      <c r="H7" s="47">
        <v>-812</v>
      </c>
      <c r="I7" s="47">
        <v>-3000</v>
      </c>
      <c r="J7" s="47">
        <v>177</v>
      </c>
      <c r="K7" s="40"/>
    </row>
    <row r="8" spans="1:11" ht="16.5" thickBot="1" x14ac:dyDescent="0.3">
      <c r="A8" s="50" t="s">
        <v>22</v>
      </c>
      <c r="B8" s="51">
        <f t="shared" ref="B8:J8" si="0">MIN(B4:B7)</f>
        <v>-26</v>
      </c>
      <c r="C8" s="44">
        <f t="shared" si="0"/>
        <v>-438</v>
      </c>
      <c r="D8" s="44">
        <f t="shared" si="0"/>
        <v>-7.8</v>
      </c>
      <c r="E8" s="44">
        <f t="shared" si="0"/>
        <v>-14.6</v>
      </c>
      <c r="F8" s="44">
        <f t="shared" si="0"/>
        <v>-641</v>
      </c>
      <c r="G8" s="44">
        <f t="shared" si="0"/>
        <v>-325</v>
      </c>
      <c r="H8" s="44">
        <f t="shared" si="0"/>
        <v>-812</v>
      </c>
      <c r="I8" s="44">
        <f t="shared" si="0"/>
        <v>-3000</v>
      </c>
      <c r="J8" s="44">
        <f t="shared" si="0"/>
        <v>106</v>
      </c>
      <c r="K8" s="40"/>
    </row>
    <row r="9" spans="1:11" ht="16.5" thickBot="1" x14ac:dyDescent="0.3">
      <c r="A9" s="33"/>
      <c r="B9" s="73" t="s">
        <v>19</v>
      </c>
      <c r="C9" s="66"/>
      <c r="D9" s="66"/>
      <c r="E9" s="66"/>
      <c r="F9" s="66"/>
      <c r="G9" s="66"/>
      <c r="H9" s="66"/>
      <c r="I9" s="66"/>
      <c r="J9" s="66"/>
      <c r="K9" s="40"/>
    </row>
    <row r="10" spans="1:11" ht="15.75" x14ac:dyDescent="0.25">
      <c r="A10" s="61" t="s">
        <v>45</v>
      </c>
      <c r="B10" s="52">
        <f t="shared" ref="B10:J10" si="1">B4-B$8</f>
        <v>27.8</v>
      </c>
      <c r="C10" s="45">
        <f t="shared" si="1"/>
        <v>441.6</v>
      </c>
      <c r="D10" s="45">
        <f t="shared" si="1"/>
        <v>9.5</v>
      </c>
      <c r="E10" s="45">
        <f t="shared" si="1"/>
        <v>23.299999999999997</v>
      </c>
      <c r="F10" s="45">
        <f t="shared" si="1"/>
        <v>1278</v>
      </c>
      <c r="G10" s="45">
        <f t="shared" si="1"/>
        <v>4169</v>
      </c>
      <c r="H10" s="45">
        <f t="shared" si="1"/>
        <v>1284</v>
      </c>
      <c r="I10" s="45">
        <f t="shared" si="1"/>
        <v>3533</v>
      </c>
      <c r="J10" s="45">
        <f t="shared" si="1"/>
        <v>0</v>
      </c>
      <c r="K10" s="40"/>
    </row>
    <row r="11" spans="1:11" ht="15.75" x14ac:dyDescent="0.25">
      <c r="A11" s="61" t="s">
        <v>46</v>
      </c>
      <c r="B11" s="52">
        <f t="shared" ref="B11:J11" si="2">B5-B$8</f>
        <v>12.9</v>
      </c>
      <c r="C11" s="45">
        <f t="shared" si="2"/>
        <v>30</v>
      </c>
      <c r="D11" s="45">
        <f t="shared" si="2"/>
        <v>3.5</v>
      </c>
      <c r="E11" s="45">
        <f t="shared" si="2"/>
        <v>11</v>
      </c>
      <c r="F11" s="45">
        <f t="shared" si="2"/>
        <v>0</v>
      </c>
      <c r="G11" s="45">
        <f t="shared" si="2"/>
        <v>1939</v>
      </c>
      <c r="H11" s="45">
        <f t="shared" si="2"/>
        <v>137</v>
      </c>
      <c r="I11" s="45">
        <f t="shared" si="2"/>
        <v>383</v>
      </c>
      <c r="J11" s="45">
        <f t="shared" si="2"/>
        <v>55</v>
      </c>
      <c r="K11" s="40"/>
    </row>
    <row r="12" spans="1:11" ht="15.75" x14ac:dyDescent="0.25">
      <c r="A12" s="61" t="s">
        <v>47</v>
      </c>
      <c r="B12" s="52">
        <f t="shared" ref="B12:J12" si="3">B6-B$8</f>
        <v>1.3999999999999986</v>
      </c>
      <c r="C12" s="45">
        <f t="shared" si="3"/>
        <v>389.8</v>
      </c>
      <c r="D12" s="45">
        <f t="shared" si="3"/>
        <v>2.5999999999999996</v>
      </c>
      <c r="E12" s="45">
        <f t="shared" si="3"/>
        <v>3.0999999999999996</v>
      </c>
      <c r="F12" s="45">
        <f t="shared" si="3"/>
        <v>1482</v>
      </c>
      <c r="G12" s="45">
        <f t="shared" si="3"/>
        <v>1166</v>
      </c>
      <c r="H12" s="45">
        <f t="shared" si="3"/>
        <v>824</v>
      </c>
      <c r="I12" s="45">
        <f t="shared" si="3"/>
        <v>2617</v>
      </c>
      <c r="J12" s="45">
        <f t="shared" si="3"/>
        <v>27</v>
      </c>
      <c r="K12" s="40"/>
    </row>
    <row r="13" spans="1:11" ht="15.75" x14ac:dyDescent="0.25">
      <c r="A13" s="61" t="s">
        <v>48</v>
      </c>
      <c r="B13" s="52">
        <f t="shared" ref="B13:J13" si="4">B7-B$8</f>
        <v>0</v>
      </c>
      <c r="C13" s="45">
        <f t="shared" si="4"/>
        <v>0</v>
      </c>
      <c r="D13" s="45">
        <f t="shared" si="4"/>
        <v>0</v>
      </c>
      <c r="E13" s="45">
        <f t="shared" si="4"/>
        <v>0</v>
      </c>
      <c r="F13" s="45">
        <f t="shared" si="4"/>
        <v>316</v>
      </c>
      <c r="G13" s="45">
        <f t="shared" si="4"/>
        <v>0</v>
      </c>
      <c r="H13" s="45">
        <f t="shared" si="4"/>
        <v>0</v>
      </c>
      <c r="I13" s="45">
        <f t="shared" si="4"/>
        <v>0</v>
      </c>
      <c r="J13" s="45">
        <f t="shared" si="4"/>
        <v>71</v>
      </c>
      <c r="K13" s="40"/>
    </row>
    <row r="14" spans="1:11" ht="16.5" thickBot="1" x14ac:dyDescent="0.3">
      <c r="A14" s="50" t="s">
        <v>20</v>
      </c>
      <c r="B14" s="51">
        <f t="shared" ref="B14:J14" si="5">MAX(B10:B13)</f>
        <v>27.8</v>
      </c>
      <c r="C14" s="44">
        <f t="shared" si="5"/>
        <v>441.6</v>
      </c>
      <c r="D14" s="44">
        <f t="shared" si="5"/>
        <v>9.5</v>
      </c>
      <c r="E14" s="44">
        <f t="shared" si="5"/>
        <v>23.299999999999997</v>
      </c>
      <c r="F14" s="44">
        <f t="shared" si="5"/>
        <v>1482</v>
      </c>
      <c r="G14" s="44">
        <f t="shared" si="5"/>
        <v>4169</v>
      </c>
      <c r="H14" s="44">
        <f t="shared" si="5"/>
        <v>1284</v>
      </c>
      <c r="I14" s="44">
        <f t="shared" si="5"/>
        <v>3533</v>
      </c>
      <c r="J14" s="44">
        <f t="shared" si="5"/>
        <v>71</v>
      </c>
      <c r="K14" s="40"/>
    </row>
    <row r="15" spans="1:11" ht="16.5" thickBot="1" x14ac:dyDescent="0.3">
      <c r="A15" s="35" t="s">
        <v>23</v>
      </c>
      <c r="B15" s="73" t="s">
        <v>21</v>
      </c>
      <c r="C15" s="66"/>
      <c r="D15" s="66"/>
      <c r="E15" s="66"/>
      <c r="F15" s="66"/>
      <c r="G15" s="66"/>
      <c r="H15" s="66"/>
      <c r="I15" s="66"/>
      <c r="J15" s="66"/>
      <c r="K15" s="46" t="s">
        <v>25</v>
      </c>
    </row>
    <row r="16" spans="1:11" ht="15.75" x14ac:dyDescent="0.25">
      <c r="A16" s="59" t="s">
        <v>39</v>
      </c>
      <c r="B16" s="53">
        <f t="shared" ref="B16:J16" si="6">B10/B$14</f>
        <v>1</v>
      </c>
      <c r="C16" s="20">
        <f t="shared" si="6"/>
        <v>1</v>
      </c>
      <c r="D16" s="20">
        <f t="shared" si="6"/>
        <v>1</v>
      </c>
      <c r="E16" s="20">
        <f t="shared" si="6"/>
        <v>1</v>
      </c>
      <c r="F16" s="20">
        <f t="shared" si="6"/>
        <v>0.86234817813765186</v>
      </c>
      <c r="G16" s="20">
        <f t="shared" si="6"/>
        <v>1</v>
      </c>
      <c r="H16" s="20">
        <f t="shared" si="6"/>
        <v>1</v>
      </c>
      <c r="I16" s="20">
        <f t="shared" si="6"/>
        <v>1</v>
      </c>
      <c r="J16" s="20">
        <f t="shared" si="6"/>
        <v>0</v>
      </c>
      <c r="K16" s="23">
        <f>SQRT(SUMSQ(B16:J16))</f>
        <v>2.7827404442989878</v>
      </c>
    </row>
    <row r="17" spans="1:11" ht="15.75" x14ac:dyDescent="0.25">
      <c r="A17" s="60" t="s">
        <v>40</v>
      </c>
      <c r="B17" s="53">
        <f t="shared" ref="B17:J17" si="7">B11/B$14</f>
        <v>0.46402877697841727</v>
      </c>
      <c r="C17" s="20">
        <f t="shared" si="7"/>
        <v>6.7934782608695649E-2</v>
      </c>
      <c r="D17" s="20">
        <f t="shared" si="7"/>
        <v>0.36842105263157893</v>
      </c>
      <c r="E17" s="20">
        <f t="shared" si="7"/>
        <v>0.47210300429184554</v>
      </c>
      <c r="F17" s="20">
        <f t="shared" si="7"/>
        <v>0</v>
      </c>
      <c r="G17" s="20">
        <f t="shared" si="7"/>
        <v>0.4650995442552171</v>
      </c>
      <c r="H17" s="20">
        <f t="shared" si="7"/>
        <v>0.10669781931464174</v>
      </c>
      <c r="I17" s="20">
        <f t="shared" si="7"/>
        <v>0.10840645343900368</v>
      </c>
      <c r="J17" s="20">
        <f t="shared" si="7"/>
        <v>0.77464788732394363</v>
      </c>
      <c r="K17" s="24">
        <f>SQRT(SUMSQ(B17:J17))</f>
        <v>1.190834362298681</v>
      </c>
    </row>
    <row r="18" spans="1:11" ht="15.75" x14ac:dyDescent="0.25">
      <c r="A18" s="60" t="s">
        <v>41</v>
      </c>
      <c r="B18" s="53">
        <f t="shared" ref="B18:J18" si="8">B12/B$14</f>
        <v>5.0359712230215778E-2</v>
      </c>
      <c r="C18" s="20">
        <f t="shared" si="8"/>
        <v>0.88269927536231885</v>
      </c>
      <c r="D18" s="20">
        <f t="shared" si="8"/>
        <v>0.27368421052631575</v>
      </c>
      <c r="E18" s="20">
        <f t="shared" si="8"/>
        <v>0.13304721030042918</v>
      </c>
      <c r="F18" s="20">
        <f t="shared" si="8"/>
        <v>1</v>
      </c>
      <c r="G18" s="20">
        <f t="shared" si="8"/>
        <v>0.27968337730870713</v>
      </c>
      <c r="H18" s="20">
        <f t="shared" si="8"/>
        <v>0.64174454828660432</v>
      </c>
      <c r="I18" s="20">
        <f t="shared" si="8"/>
        <v>0.74073025757146904</v>
      </c>
      <c r="J18" s="20">
        <f t="shared" si="8"/>
        <v>0.38028169014084506</v>
      </c>
      <c r="K18" s="24">
        <f>SQRT(SUMSQ(B18:J18))</f>
        <v>1.7486146098377044</v>
      </c>
    </row>
    <row r="19" spans="1:11" ht="16.5" thickBot="1" x14ac:dyDescent="0.3">
      <c r="A19" s="62" t="s">
        <v>42</v>
      </c>
      <c r="B19" s="54">
        <f t="shared" ref="B19:J19" si="9">B13/B$14</f>
        <v>0</v>
      </c>
      <c r="C19" s="21">
        <f t="shared" si="9"/>
        <v>0</v>
      </c>
      <c r="D19" s="21">
        <f t="shared" si="9"/>
        <v>0</v>
      </c>
      <c r="E19" s="21">
        <f t="shared" si="9"/>
        <v>0</v>
      </c>
      <c r="F19" s="21">
        <f t="shared" si="9"/>
        <v>0.21322537112010798</v>
      </c>
      <c r="G19" s="21">
        <f t="shared" si="9"/>
        <v>0</v>
      </c>
      <c r="H19" s="21">
        <f t="shared" si="9"/>
        <v>0</v>
      </c>
      <c r="I19" s="21">
        <f t="shared" si="9"/>
        <v>0</v>
      </c>
      <c r="J19" s="21">
        <f t="shared" si="9"/>
        <v>1</v>
      </c>
      <c r="K19" s="25">
        <f>SQRT(SUMSQ(B19:J19))</f>
        <v>1.022479857449186</v>
      </c>
    </row>
  </sheetData>
  <mergeCells count="5">
    <mergeCell ref="B3:J3"/>
    <mergeCell ref="B9:J9"/>
    <mergeCell ref="B15:J15"/>
    <mergeCell ref="F1:G1"/>
    <mergeCell ref="H1:I1"/>
  </mergeCells>
  <conditionalFormatting sqref="B16:B19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C19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6:D1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6:E1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F1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6:G1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6:H19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6:I1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6:J1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6:K19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Fender Case</vt:lpstr>
      <vt:lpstr>Blank Workbook Fender Case</vt:lpstr>
      <vt:lpstr>ASR Case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2015-02-14T16:21:09Z</dcterms:modified>
</cp:coreProperties>
</file>